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calcPr calcId="125725"/>
</workbook>
</file>

<file path=xl/calcChain.xml><?xml version="1.0" encoding="utf-8"?>
<calcChain xmlns="http://schemas.openxmlformats.org/spreadsheetml/2006/main">
  <c r="G13" i="1"/>
  <c r="H13"/>
  <c r="I13"/>
  <c r="J13"/>
  <c r="F8"/>
  <c r="F13"/>
  <c r="I29"/>
  <c r="H29"/>
  <c r="J29"/>
  <c r="G29"/>
  <c r="F29"/>
  <c r="F34"/>
  <c r="I27"/>
  <c r="I22" s="1"/>
  <c r="I25"/>
  <c r="J15"/>
  <c r="I15"/>
  <c r="I20"/>
  <c r="F27"/>
  <c r="F22" s="1"/>
  <c r="G25"/>
  <c r="G27" s="1"/>
  <c r="F25"/>
  <c r="D29"/>
  <c r="E29"/>
  <c r="E15"/>
  <c r="E13"/>
  <c r="E8" s="1"/>
  <c r="D8"/>
  <c r="D13"/>
  <c r="J27"/>
  <c r="E27"/>
  <c r="D27"/>
  <c r="H27"/>
  <c r="H8"/>
  <c r="I8"/>
  <c r="J8"/>
  <c r="G8"/>
</calcChain>
</file>

<file path=xl/sharedStrings.xml><?xml version="1.0" encoding="utf-8"?>
<sst xmlns="http://schemas.openxmlformats.org/spreadsheetml/2006/main" count="54" uniqueCount="32">
  <si>
    <t xml:space="preserve"> рублей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</si>
  <si>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</si>
  <si>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</si>
  <si>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</si>
  <si>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Плановый период</t>
  </si>
  <si>
    <t xml:space="preserve">Примечание </t>
  </si>
  <si>
    <t>план на год</t>
  </si>
  <si>
    <t>план</t>
  </si>
  <si>
    <t>факт</t>
  </si>
  <si>
    <t>Муниципальная программа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</si>
  <si>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</si>
  <si>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</si>
  <si>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</si>
  <si>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</si>
  <si>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</si>
  <si>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>местный бюджет</t>
  </si>
  <si>
    <t>юридические лица</t>
  </si>
  <si>
    <t>Подпрограмма 1</t>
  </si>
  <si>
    <t xml:space="preserve">федеральный бюджет    </t>
  </si>
  <si>
    <t>Информация об использовании бюджетных ассигнований местного бюджета и иных средств на реализацию муниципальной программы  "Охрана окружающей среды,воспроизводство природных ресурсов на территории ЗАТО Железногорск"с указанием плановых и фактических значений</t>
  </si>
  <si>
    <t xml:space="preserve">Охрана окружающей среды, воспроизводство природных ресурсов на территории ЗАТО Железногорск" </t>
  </si>
  <si>
    <t xml:space="preserve">Обращение с отходами на территории ЗАТО Железногорск 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</si>
  <si>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</si>
  <si>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2</t>
  </si>
  <si>
    <t>Охрана, защита и воспроизводство городских лесов, лесов особо охраняемых природных территорий, расположенных в границах ЗАТО Железногорск</t>
  </si>
  <si>
    <t xml:space="preserve">Разработчик </t>
  </si>
  <si>
    <t>И.А. Шахина</t>
  </si>
  <si>
    <t>2015 (отчетный год)</t>
  </si>
  <si>
    <t>2016 (текущий год)</t>
  </si>
  <si>
    <t>Приложение 8</t>
  </si>
  <si>
    <t>Подпрограмма 3</t>
  </si>
  <si>
    <t>отчетный период
январь - декабрь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</si>
</sst>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</font>
    <font>
      <sz val="11"/>
      <name val="Times New Roman"/>
      <family val="1"/>
      <charset val="204"/>
    </font>
    <font>
      <sz val="10"/>
      <color rgb="FF000000"/>
      <name val="Arial Cyr"/>
      <family val="2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0" fillId="3" borderId="5">
      <alignment horizontal="right" vertical="top" shrinkToFit="1"/>
    </xf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wrapText="1"/>
    </xf>
    <xf numFmtId="0" fontId="4" fillId="0" borderId="0" xfId="0" applyFont="1"/>
    <xf numFmtId="0" fontId="3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/>
    <xf numFmtId="0" fontId="0" fillId="0" borderId="1" xfId="0" applyBorder="1"/>
    <xf numFmtId="0" fontId="5" fillId="0" borderId="1" xfId="0" applyFont="1" applyBorder="1" applyAlignment="1">
      <alignment vertical="top" wrapText="1"/>
    </xf>
    <xf numFmtId="0" fontId="8" fillId="0" borderId="0" xfId="0" applyFont="1"/>
    <xf numFmtId="0" fontId="8" fillId="0" borderId="0" xfId="0" applyFont="1" applyAlignment="1">
      <alignment vertical="center"/>
    </xf>
    <xf numFmtId="4" fontId="9" fillId="2" borderId="1" xfId="0" applyNumberFormat="1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11" fillId="0" borderId="0" xfId="0" applyFont="1" applyBorder="1"/>
    <xf numFmtId="0" fontId="0" fillId="0" borderId="0" xfId="0" applyBorder="1"/>
    <xf numFmtId="4" fontId="13" fillId="0" borderId="5" xfId="1" applyNumberFormat="1" applyFont="1" applyFill="1" applyProtection="1">
      <alignment horizontal="right" vertical="top" shrinkToFit="1"/>
      <protection locked="0"/>
    </xf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165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indent="2"/>
    </xf>
    <xf numFmtId="0" fontId="2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anova/Desktop/&#1086;&#1094;&#1077;&#1085;&#1082;&#1072;%20&#1052;&#1055;%202016%20&#1079;&#1072;%202015/&#1054;&#1093;&#1088;&#1072;&#1085;&#1072;%20&#1054;&#1082;&#1088;%20&#1089;&#1088;/&#1087;&#1088;&#1080;&#1083;&#1086;&#1078;&#1077;&#1085;&#1080;&#1077;%20%208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anova/Desktop/2017%20&#1052;&#1055;%20&#1092;&#1080;&#1085;/&#1060;&#1059;/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8"/>
    </sheetNames>
    <sheetDataSet>
      <sheetData sheetId="0">
        <row r="13">
          <cell r="L13">
            <v>20945264</v>
          </cell>
          <cell r="M13">
            <v>20932269.5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окумент"/>
    </sheetNames>
    <sheetDataSet>
      <sheetData sheetId="0">
        <row r="10">
          <cell r="N10">
            <v>12027903</v>
          </cell>
        </row>
        <row r="41">
          <cell r="M41">
            <v>980000</v>
          </cell>
          <cell r="N41">
            <v>500000</v>
          </cell>
        </row>
        <row r="47">
          <cell r="M47">
            <v>300000</v>
          </cell>
          <cell r="N47">
            <v>500000</v>
          </cell>
        </row>
        <row r="53">
          <cell r="M53">
            <v>0</v>
          </cell>
          <cell r="N53">
            <v>500000</v>
          </cell>
        </row>
        <row r="59">
          <cell r="M59">
            <v>500000</v>
          </cell>
          <cell r="N59">
            <v>0</v>
          </cell>
        </row>
        <row r="65">
          <cell r="M65">
            <v>901300</v>
          </cell>
          <cell r="N65">
            <v>0</v>
          </cell>
        </row>
        <row r="66">
          <cell r="M66">
            <v>0</v>
          </cell>
          <cell r="N66">
            <v>901300</v>
          </cell>
        </row>
        <row r="72">
          <cell r="M72">
            <v>120000</v>
          </cell>
          <cell r="N72">
            <v>120000</v>
          </cell>
        </row>
        <row r="78">
          <cell r="M78">
            <v>14400</v>
          </cell>
          <cell r="N78">
            <v>14400</v>
          </cell>
        </row>
        <row r="85">
          <cell r="M85">
            <v>2236516.5499999998</v>
          </cell>
        </row>
        <row r="91">
          <cell r="M91">
            <v>5916444.4500000002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abSelected="1" topLeftCell="A22" workbookViewId="0">
      <selection activeCell="H20" sqref="H20"/>
    </sheetView>
  </sheetViews>
  <sheetFormatPr defaultRowHeight="14.4"/>
  <cols>
    <col min="1" max="1" width="11.109375" customWidth="1"/>
    <col min="2" max="2" width="17.6640625" customWidth="1"/>
    <col min="3" max="3" width="11.88671875" customWidth="1"/>
    <col min="4" max="6" width="12.33203125" customWidth="1"/>
    <col min="7" max="7" width="12.6640625" customWidth="1"/>
    <col min="8" max="8" width="12.33203125" customWidth="1"/>
    <col min="9" max="9" width="13.33203125" customWidth="1"/>
    <col min="10" max="10" width="12.44140625" customWidth="1"/>
    <col min="11" max="11" width="8.109375" customWidth="1"/>
  </cols>
  <sheetData>
    <row r="1" spans="1:13" ht="15.6" customHeight="1">
      <c r="A1" s="1"/>
      <c r="B1" s="1"/>
      <c r="C1" s="1"/>
      <c r="D1" s="1"/>
      <c r="E1" s="1"/>
      <c r="F1" s="1"/>
      <c r="G1" s="1"/>
      <c r="H1" s="1"/>
      <c r="I1" s="2"/>
      <c r="J1" s="2"/>
      <c r="K1" s="35"/>
      <c r="L1" s="35"/>
      <c r="M1" s="35"/>
    </row>
    <row r="2" spans="1:13" ht="13.5" customHeight="1">
      <c r="A2" s="1"/>
      <c r="B2" s="1"/>
      <c r="C2" s="1"/>
      <c r="D2" s="1"/>
      <c r="E2" s="1"/>
      <c r="F2" s="1"/>
      <c r="G2" s="1"/>
      <c r="H2" s="18" t="s">
        <v>29</v>
      </c>
      <c r="I2" s="2"/>
      <c r="J2" s="2"/>
      <c r="K2" s="2"/>
    </row>
    <row r="3" spans="1:13" ht="45" customHeight="1">
      <c r="A3" s="48" t="s">
        <v>19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3" ht="16.5" customHeight="1">
      <c r="A4" s="3"/>
      <c r="B4" s="3"/>
      <c r="C4" s="3"/>
      <c r="D4" s="3"/>
      <c r="E4" s="3"/>
      <c r="F4" s="3"/>
      <c r="G4" s="3"/>
      <c r="H4" s="3"/>
      <c r="I4" s="4"/>
      <c r="J4" s="4"/>
      <c r="K4" s="19" t="s">
        <v>0</v>
      </c>
    </row>
    <row r="5" spans="1:13" ht="21.75" customHeight="1">
      <c r="A5" s="33" t="s">
        <v>1</v>
      </c>
      <c r="B5" s="33" t="s">
        <v>2</v>
      </c>
      <c r="C5" s="33" t="s">
        <v>3</v>
      </c>
      <c r="D5" s="34" t="s">
        <v>27</v>
      </c>
      <c r="E5" s="34"/>
      <c r="F5" s="33" t="s">
        <v>28</v>
      </c>
      <c r="G5" s="33"/>
      <c r="H5" s="33"/>
      <c r="I5" s="34" t="s">
        <v>4</v>
      </c>
      <c r="J5" s="34"/>
      <c r="K5" s="33" t="s">
        <v>5</v>
      </c>
    </row>
    <row r="6" spans="1:13" ht="28.5" customHeight="1">
      <c r="A6" s="33"/>
      <c r="B6" s="33"/>
      <c r="C6" s="33"/>
      <c r="D6" s="34"/>
      <c r="E6" s="34"/>
      <c r="F6" s="33" t="s">
        <v>6</v>
      </c>
      <c r="G6" s="33" t="s">
        <v>31</v>
      </c>
      <c r="H6" s="33"/>
      <c r="I6" s="34"/>
      <c r="J6" s="34"/>
      <c r="K6" s="33"/>
    </row>
    <row r="7" spans="1:13" ht="30" customHeight="1">
      <c r="A7" s="33"/>
      <c r="B7" s="33"/>
      <c r="C7" s="33"/>
      <c r="D7" s="5" t="s">
        <v>7</v>
      </c>
      <c r="E7" s="5" t="s">
        <v>8</v>
      </c>
      <c r="F7" s="33"/>
      <c r="G7" s="6" t="s">
        <v>7</v>
      </c>
      <c r="H7" s="6" t="s">
        <v>8</v>
      </c>
      <c r="I7" s="5">
        <v>2017</v>
      </c>
      <c r="J7" s="5">
        <v>2018</v>
      </c>
      <c r="K7" s="33"/>
    </row>
    <row r="8" spans="1:13">
      <c r="A8" s="42" t="s">
        <v>9</v>
      </c>
      <c r="B8" s="39" t="s">
        <v>20</v>
      </c>
      <c r="C8" s="7" t="s">
        <v>10</v>
      </c>
      <c r="D8" s="22">
        <f>D11+D13</f>
        <v>21969764</v>
      </c>
      <c r="E8" s="22">
        <f>E11+E13</f>
        <v>21956769.5</v>
      </c>
      <c r="F8" s="22">
        <f>F11+F13</f>
        <v>23496564</v>
      </c>
      <c r="G8" s="22">
        <f t="shared" ref="G8:J8" si="0">G11+G13</f>
        <v>23496564</v>
      </c>
      <c r="H8" s="22">
        <f t="shared" si="0"/>
        <v>23096346.120000001</v>
      </c>
      <c r="I8" s="22">
        <f t="shared" si="0"/>
        <v>22716564</v>
      </c>
      <c r="J8" s="22">
        <f t="shared" si="0"/>
        <v>22716564</v>
      </c>
      <c r="K8" s="8"/>
    </row>
    <row r="9" spans="1:13">
      <c r="A9" s="42"/>
      <c r="B9" s="43"/>
      <c r="C9" s="7" t="s">
        <v>11</v>
      </c>
      <c r="D9" s="23"/>
      <c r="E9" s="23"/>
      <c r="F9" s="23"/>
      <c r="G9" s="23"/>
      <c r="H9" s="23"/>
      <c r="I9" s="23"/>
      <c r="J9" s="23"/>
      <c r="K9" s="8"/>
    </row>
    <row r="10" spans="1:13" ht="26.4">
      <c r="A10" s="42"/>
      <c r="B10" s="43"/>
      <c r="C10" s="7" t="s">
        <v>12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9"/>
    </row>
    <row r="11" spans="1:13" ht="25.5" customHeight="1">
      <c r="A11" s="42"/>
      <c r="B11" s="43"/>
      <c r="C11" s="7" t="s">
        <v>13</v>
      </c>
      <c r="D11" s="25">
        <v>1024500</v>
      </c>
      <c r="E11" s="25">
        <v>1024500</v>
      </c>
      <c r="F11" s="16">
        <v>1021300</v>
      </c>
      <c r="G11" s="16">
        <v>1021300</v>
      </c>
      <c r="H11" s="16">
        <v>1021300</v>
      </c>
      <c r="I11" s="16">
        <v>1021300</v>
      </c>
      <c r="J11" s="16">
        <v>1021300</v>
      </c>
      <c r="K11" s="10"/>
    </row>
    <row r="12" spans="1:13" ht="27.75" customHeight="1">
      <c r="A12" s="42"/>
      <c r="B12" s="43"/>
      <c r="C12" s="7" t="s">
        <v>14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10"/>
    </row>
    <row r="13" spans="1:13" ht="26.4">
      <c r="A13" s="42"/>
      <c r="B13" s="43"/>
      <c r="C13" s="7" t="s">
        <v>15</v>
      </c>
      <c r="D13" s="25">
        <f>[1]Прил.8!$L$13</f>
        <v>20945264</v>
      </c>
      <c r="E13" s="25">
        <f>[1]Прил.8!$M$13</f>
        <v>20932269.5</v>
      </c>
      <c r="F13" s="25">
        <f>F20+F27+F34</f>
        <v>22475264</v>
      </c>
      <c r="G13" s="27">
        <f t="shared" ref="G13:J13" si="1">G20+G27+G34</f>
        <v>22475264</v>
      </c>
      <c r="H13" s="25">
        <f t="shared" si="1"/>
        <v>22075046.120000001</v>
      </c>
      <c r="I13" s="27">
        <f t="shared" si="1"/>
        <v>21695264</v>
      </c>
      <c r="J13" s="27">
        <f t="shared" si="1"/>
        <v>21695264</v>
      </c>
      <c r="K13" s="10"/>
    </row>
    <row r="14" spans="1:13" ht="26.4">
      <c r="A14" s="42"/>
      <c r="B14" s="44"/>
      <c r="C14" s="7" t="s">
        <v>16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10"/>
    </row>
    <row r="15" spans="1:13">
      <c r="A15" s="38" t="s">
        <v>17</v>
      </c>
      <c r="B15" s="39" t="s">
        <v>21</v>
      </c>
      <c r="C15" s="7" t="s">
        <v>10</v>
      </c>
      <c r="D15" s="25">
        <v>12027903</v>
      </c>
      <c r="E15" s="25">
        <f>E20</f>
        <v>12014908.5</v>
      </c>
      <c r="F15" s="49">
        <v>12527903</v>
      </c>
      <c r="G15" s="15">
        <v>12527903</v>
      </c>
      <c r="H15" s="49">
        <v>12127903</v>
      </c>
      <c r="I15" s="27">
        <f>I20</f>
        <v>12027903</v>
      </c>
      <c r="J15" s="27">
        <f>J20</f>
        <v>12027903</v>
      </c>
      <c r="K15" s="10"/>
    </row>
    <row r="16" spans="1:13" ht="18.600000000000001" customHeight="1">
      <c r="A16" s="38"/>
      <c r="B16" s="43"/>
      <c r="C16" s="7" t="s">
        <v>11</v>
      </c>
      <c r="D16" s="23"/>
      <c r="E16" s="23"/>
      <c r="F16" s="23"/>
      <c r="G16" s="23"/>
      <c r="H16" s="23"/>
      <c r="I16" s="26"/>
      <c r="J16" s="26"/>
      <c r="K16" s="10"/>
    </row>
    <row r="17" spans="1:11" ht="26.25" customHeight="1">
      <c r="A17" s="38"/>
      <c r="B17" s="43"/>
      <c r="C17" s="7" t="s">
        <v>12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10"/>
    </row>
    <row r="18" spans="1:11" ht="25.5" customHeight="1">
      <c r="A18" s="38"/>
      <c r="B18" s="43"/>
      <c r="C18" s="7" t="s">
        <v>13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10"/>
    </row>
    <row r="19" spans="1:11" ht="27.6" customHeight="1">
      <c r="A19" s="38"/>
      <c r="B19" s="43"/>
      <c r="C19" s="7" t="s">
        <v>14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10"/>
    </row>
    <row r="20" spans="1:11" ht="26.4">
      <c r="A20" s="38"/>
      <c r="B20" s="43"/>
      <c r="C20" s="7" t="s">
        <v>15</v>
      </c>
      <c r="D20" s="25">
        <v>12027903</v>
      </c>
      <c r="E20" s="25">
        <v>12014908.5</v>
      </c>
      <c r="F20" s="49">
        <v>12527903</v>
      </c>
      <c r="G20" s="15">
        <v>12527903</v>
      </c>
      <c r="H20" s="49">
        <v>12127903</v>
      </c>
      <c r="I20" s="27">
        <f>[2]Документ!$N$10</f>
        <v>12027903</v>
      </c>
      <c r="J20" s="27">
        <v>12027903</v>
      </c>
      <c r="K20" s="10"/>
    </row>
    <row r="21" spans="1:11" ht="26.25" customHeight="1">
      <c r="A21" s="38"/>
      <c r="B21" s="44"/>
      <c r="C21" s="7" t="s">
        <v>16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10"/>
    </row>
    <row r="22" spans="1:11">
      <c r="A22" s="38" t="s">
        <v>23</v>
      </c>
      <c r="B22" s="45" t="s">
        <v>22</v>
      </c>
      <c r="C22" s="7" t="s">
        <v>10</v>
      </c>
      <c r="D22" s="27">
        <v>1788900</v>
      </c>
      <c r="E22" s="27">
        <v>1788900</v>
      </c>
      <c r="F22" s="28">
        <f>F25+F27</f>
        <v>2815700</v>
      </c>
      <c r="G22" s="28">
        <v>2815700</v>
      </c>
      <c r="H22" s="17">
        <v>2815482.12</v>
      </c>
      <c r="I22" s="29">
        <f>I25+I27</f>
        <v>2535700</v>
      </c>
      <c r="J22" s="29">
        <v>2535700</v>
      </c>
      <c r="K22" s="10"/>
    </row>
    <row r="23" spans="1:11" ht="19.2" customHeight="1">
      <c r="A23" s="38"/>
      <c r="B23" s="46"/>
      <c r="C23" s="7" t="s">
        <v>11</v>
      </c>
      <c r="D23" s="23"/>
      <c r="E23" s="23"/>
      <c r="F23" s="23"/>
      <c r="G23" s="23"/>
      <c r="H23" s="23"/>
      <c r="I23" s="26"/>
      <c r="J23" s="26"/>
      <c r="K23" s="10"/>
    </row>
    <row r="24" spans="1:11" ht="28.5" customHeight="1">
      <c r="A24" s="38"/>
      <c r="B24" s="46"/>
      <c r="C24" s="7" t="s">
        <v>12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10"/>
    </row>
    <row r="25" spans="1:11" ht="26.4">
      <c r="A25" s="38"/>
      <c r="B25" s="46"/>
      <c r="C25" s="7" t="s">
        <v>13</v>
      </c>
      <c r="D25" s="27">
        <v>1024500</v>
      </c>
      <c r="E25" s="27">
        <v>1024500</v>
      </c>
      <c r="F25" s="16">
        <f>[2]Документ!$M$65+[2]Документ!$M$66+[2]Документ!$M$72</f>
        <v>1021300</v>
      </c>
      <c r="G25" s="16">
        <f>F25</f>
        <v>1021300</v>
      </c>
      <c r="H25" s="16">
        <v>1021300</v>
      </c>
      <c r="I25" s="16">
        <f>[2]Документ!$N$65+[2]Документ!$N$66+[2]Документ!$N$72</f>
        <v>1021300</v>
      </c>
      <c r="J25" s="16">
        <v>1021300</v>
      </c>
      <c r="K25" s="10"/>
    </row>
    <row r="26" spans="1:11" ht="24" customHeight="1">
      <c r="A26" s="38"/>
      <c r="B26" s="46"/>
      <c r="C26" s="7" t="s">
        <v>14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10"/>
    </row>
    <row r="27" spans="1:11" ht="24" customHeight="1">
      <c r="A27" s="38"/>
      <c r="B27" s="46"/>
      <c r="C27" s="7" t="s">
        <v>15</v>
      </c>
      <c r="D27" s="27">
        <f t="shared" ref="D27:J27" si="2">D22-D25</f>
        <v>764400</v>
      </c>
      <c r="E27" s="27">
        <f t="shared" si="2"/>
        <v>764400</v>
      </c>
      <c r="F27" s="28">
        <f>[2]Документ!$M$41+[2]Документ!$M$47+[2]Документ!$M$53+[2]Документ!$M$59+[2]Документ!$M$78</f>
        <v>1794400</v>
      </c>
      <c r="G27" s="28">
        <f t="shared" si="2"/>
        <v>1794400</v>
      </c>
      <c r="H27" s="28">
        <f t="shared" si="2"/>
        <v>1794182.12</v>
      </c>
      <c r="I27" s="29">
        <f>[2]Документ!$N$41+[2]Документ!$N$47+[2]Документ!$N$53+[2]Документ!$N$59+[2]Документ!$N$78</f>
        <v>1514400</v>
      </c>
      <c r="J27" s="29">
        <f t="shared" si="2"/>
        <v>1514400</v>
      </c>
      <c r="K27" s="10"/>
    </row>
    <row r="28" spans="1:11" ht="25.5" customHeight="1">
      <c r="A28" s="38"/>
      <c r="B28" s="47"/>
      <c r="C28" s="7" t="s">
        <v>16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10"/>
    </row>
    <row r="29" spans="1:11">
      <c r="A29" s="38" t="s">
        <v>30</v>
      </c>
      <c r="B29" s="39" t="s">
        <v>24</v>
      </c>
      <c r="C29" s="7" t="s">
        <v>10</v>
      </c>
      <c r="D29" s="27">
        <f>D34</f>
        <v>8152961</v>
      </c>
      <c r="E29" s="27">
        <f>E34</f>
        <v>8152961</v>
      </c>
      <c r="F29" s="27">
        <f>F34</f>
        <v>8152961</v>
      </c>
      <c r="G29" s="27">
        <f>G34</f>
        <v>8152961</v>
      </c>
      <c r="H29" s="27">
        <f t="shared" ref="H29:J29" si="3">H34</f>
        <v>8152961</v>
      </c>
      <c r="I29" s="27">
        <f>I34</f>
        <v>8152961</v>
      </c>
      <c r="J29" s="27">
        <f t="shared" si="3"/>
        <v>8152961</v>
      </c>
      <c r="K29" s="10"/>
    </row>
    <row r="30" spans="1:11" ht="19.2" customHeight="1">
      <c r="A30" s="38"/>
      <c r="B30" s="40"/>
      <c r="C30" s="7" t="s">
        <v>11</v>
      </c>
      <c r="D30" s="23"/>
      <c r="E30" s="23"/>
      <c r="F30" s="23"/>
      <c r="G30" s="23"/>
      <c r="H30" s="23"/>
      <c r="I30" s="26"/>
      <c r="J30" s="26"/>
      <c r="K30" s="10"/>
    </row>
    <row r="31" spans="1:11" ht="24" customHeight="1">
      <c r="A31" s="38"/>
      <c r="B31" s="40"/>
      <c r="C31" s="7" t="s">
        <v>18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10"/>
    </row>
    <row r="32" spans="1:11" ht="29.25" customHeight="1">
      <c r="A32" s="38"/>
      <c r="B32" s="40"/>
      <c r="C32" s="7" t="s">
        <v>13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10"/>
    </row>
    <row r="33" spans="1:11" ht="39.6">
      <c r="A33" s="38"/>
      <c r="B33" s="40"/>
      <c r="C33" s="7" t="s">
        <v>14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"/>
    </row>
    <row r="34" spans="1:11" ht="28.5" customHeight="1">
      <c r="A34" s="38"/>
      <c r="B34" s="40"/>
      <c r="C34" s="7" t="s">
        <v>15</v>
      </c>
      <c r="D34" s="14">
        <v>8152961</v>
      </c>
      <c r="E34" s="14">
        <v>8152961</v>
      </c>
      <c r="F34" s="14">
        <f>[2]Документ!$M$85+[2]Документ!$M$91</f>
        <v>8152961</v>
      </c>
      <c r="G34" s="14">
        <v>8152961</v>
      </c>
      <c r="H34" s="14">
        <v>8152961</v>
      </c>
      <c r="I34" s="14">
        <v>8152961</v>
      </c>
      <c r="J34" s="14">
        <v>8152961</v>
      </c>
      <c r="K34" s="10"/>
    </row>
    <row r="35" spans="1:11" ht="26.25" customHeight="1">
      <c r="A35" s="38"/>
      <c r="B35" s="41"/>
      <c r="C35" s="11" t="s">
        <v>16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10"/>
    </row>
    <row r="36" spans="1:11" s="21" customFormat="1" ht="15.6">
      <c r="A36" s="30"/>
      <c r="B36" s="30"/>
      <c r="C36" s="30"/>
      <c r="D36" s="31"/>
      <c r="E36" s="31"/>
      <c r="F36" s="31"/>
      <c r="G36" s="31"/>
      <c r="H36" s="31"/>
      <c r="I36" s="20"/>
      <c r="J36" s="20"/>
    </row>
    <row r="37" spans="1:11" s="21" customFormat="1" ht="15.6" hidden="1">
      <c r="A37" s="30"/>
      <c r="B37" s="30"/>
      <c r="C37" s="30"/>
      <c r="D37" s="31"/>
      <c r="E37" s="31"/>
      <c r="F37" s="31"/>
      <c r="G37" s="31"/>
      <c r="H37" s="31"/>
      <c r="I37" s="20"/>
      <c r="J37" s="20"/>
    </row>
    <row r="38" spans="1:11" ht="18">
      <c r="A38" s="37" t="s">
        <v>25</v>
      </c>
      <c r="B38" s="37"/>
      <c r="C38" s="37"/>
      <c r="D38" s="37"/>
      <c r="E38" s="18"/>
      <c r="F38" s="18"/>
      <c r="G38" s="36" t="s">
        <v>26</v>
      </c>
      <c r="H38" s="36"/>
      <c r="I38" s="12"/>
      <c r="J38" s="13"/>
      <c r="K38" s="13"/>
    </row>
  </sheetData>
  <mergeCells count="21">
    <mergeCell ref="K1:M1"/>
    <mergeCell ref="G38:H38"/>
    <mergeCell ref="A38:D38"/>
    <mergeCell ref="A29:A35"/>
    <mergeCell ref="B29:B35"/>
    <mergeCell ref="A8:A14"/>
    <mergeCell ref="B8:B14"/>
    <mergeCell ref="A15:A21"/>
    <mergeCell ref="B15:B21"/>
    <mergeCell ref="A22:A28"/>
    <mergeCell ref="B22:B28"/>
    <mergeCell ref="A3:K3"/>
    <mergeCell ref="A5:A7"/>
    <mergeCell ref="B5:B7"/>
    <mergeCell ref="C5:C7"/>
    <mergeCell ref="D5:E6"/>
    <mergeCell ref="F5:H5"/>
    <mergeCell ref="I5:J6"/>
    <mergeCell ref="K5:K7"/>
    <mergeCell ref="F6:F7"/>
    <mergeCell ref="G6:H6"/>
  </mergeCells>
  <pageMargins left="0.45" right="0.47244094488188981" top="0.43307086614173229" bottom="0.38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2017-03-01T04:12:13Z</dcterms:modified>
</cp:coreProperties>
</file>